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76936BDD-C122-49EE-AC0F-ADCE861A107B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Sheet1" sheetId="1" r:id="rId1"/>
    <sheet name="Sheet2" sheetId="2" r:id="rId2"/>
    <sheet name="Sheet5" sheetId="5" r:id="rId3"/>
  </sheets>
  <definedNames>
    <definedName name="_xlnm.Print_Area" localSheetId="1">Sheet2!$A$1:$P$30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5" i="5" l="1"/>
  <c r="U5" i="5"/>
  <c r="H30" i="2"/>
  <c r="I30" i="2"/>
  <c r="F30" i="2"/>
  <c r="U4" i="5" l="1"/>
  <c r="T4" i="5" l="1"/>
  <c r="G29" i="2"/>
  <c r="H29" i="2" s="1"/>
  <c r="F29" i="2"/>
  <c r="I29" i="2" l="1"/>
  <c r="G7" i="1" l="1"/>
  <c r="G6" i="1" l="1"/>
  <c r="G8" i="1"/>
  <c r="U3" i="5" l="1"/>
  <c r="T3" i="5"/>
  <c r="H28" i="2"/>
  <c r="F28" i="2"/>
  <c r="I28" i="2" s="1"/>
  <c r="U2" i="5"/>
  <c r="T2" i="5"/>
  <c r="M13" i="5"/>
  <c r="L13" i="5"/>
  <c r="M12" i="5"/>
  <c r="L12" i="5"/>
  <c r="M11" i="5"/>
  <c r="L11" i="5"/>
  <c r="M10" i="5"/>
  <c r="L10" i="5"/>
  <c r="M9" i="5"/>
  <c r="L9" i="5"/>
  <c r="M8" i="5"/>
  <c r="L8" i="5"/>
  <c r="L7" i="5"/>
  <c r="L6" i="5"/>
  <c r="L5" i="5"/>
  <c r="L4" i="5"/>
  <c r="L3" i="5"/>
  <c r="H27" i="2"/>
  <c r="F27" i="2"/>
  <c r="I27" i="2" s="1"/>
  <c r="H26" i="2"/>
  <c r="F26" i="2"/>
  <c r="I26" i="2" s="1"/>
  <c r="H25" i="2"/>
  <c r="F25" i="2"/>
  <c r="I25" i="2" s="1"/>
  <c r="H24" i="2" l="1"/>
  <c r="F24" i="2"/>
  <c r="I24" i="2" s="1"/>
  <c r="H23" i="2" l="1"/>
  <c r="F23" i="2"/>
  <c r="I23" i="2" s="1"/>
  <c r="H22" i="2" l="1"/>
  <c r="F22" i="2"/>
  <c r="I22" i="2" s="1"/>
  <c r="F21" i="2"/>
  <c r="G21" i="2" s="1"/>
  <c r="I21" i="2" s="1"/>
  <c r="G5" i="1"/>
  <c r="B9" i="1"/>
  <c r="C9" i="1"/>
  <c r="D9" i="1"/>
  <c r="F9" i="1"/>
  <c r="F20" i="2"/>
  <c r="G20" i="2" s="1"/>
  <c r="H20" i="2" s="1"/>
  <c r="I20" i="2" s="1"/>
  <c r="E9" i="1" l="1"/>
  <c r="G9" i="1" s="1"/>
  <c r="H21" i="2"/>
</calcChain>
</file>

<file path=xl/sharedStrings.xml><?xml version="1.0" encoding="utf-8"?>
<sst xmlns="http://schemas.openxmlformats.org/spreadsheetml/2006/main" count="72" uniqueCount="54">
  <si>
    <t>PORT</t>
  </si>
  <si>
    <t>DPD</t>
  </si>
  <si>
    <t>TOTAL LADEN</t>
  </si>
  <si>
    <t>DPD %</t>
  </si>
  <si>
    <t>DPD Beyond 48 Hrs</t>
  </si>
  <si>
    <t>FROM CFS</t>
  </si>
  <si>
    <t>TOTAL DPD</t>
  </si>
  <si>
    <t>JNPT</t>
  </si>
  <si>
    <t>GTI</t>
  </si>
  <si>
    <t>NSICT &amp; NSIGT</t>
  </si>
  <si>
    <t>BMCT</t>
  </si>
  <si>
    <t>Total</t>
  </si>
  <si>
    <t>MONTH</t>
  </si>
  <si>
    <t>TOTAL DPD (PORT)</t>
  </si>
  <si>
    <t>TOTAL SPEEDY</t>
  </si>
  <si>
    <t>TOTAL CFS</t>
  </si>
  <si>
    <t>TOTAL DPD (CFS)</t>
  </si>
  <si>
    <t>DPD-DPD (%)</t>
  </si>
  <si>
    <t>DPD-CFS(%)</t>
  </si>
  <si>
    <t>Month</t>
  </si>
  <si>
    <t>Total TEUs as per NIC</t>
  </si>
  <si>
    <t>% Growth Over Previous Month of this year</t>
  </si>
  <si>
    <t>Jan, 2018</t>
  </si>
  <si>
    <t>Jan, 2019</t>
  </si>
  <si>
    <t>Feb, 2018</t>
  </si>
  <si>
    <t>Feb,2019</t>
  </si>
  <si>
    <t>Mar, 2019</t>
  </si>
  <si>
    <t>Apr, 2018</t>
  </si>
  <si>
    <t>Apr, 2019</t>
  </si>
  <si>
    <t>May, 2018</t>
  </si>
  <si>
    <t>May,2019</t>
  </si>
  <si>
    <t>July, 2018</t>
  </si>
  <si>
    <t>Aug, 2018</t>
  </si>
  <si>
    <t>Sept, 2018</t>
  </si>
  <si>
    <t>Oct, 2018</t>
  </si>
  <si>
    <t>Nov, 2018</t>
  </si>
  <si>
    <t>Dec, 2018</t>
  </si>
  <si>
    <t>June, 2019</t>
  </si>
  <si>
    <t>Total TEUS as per Terminals</t>
  </si>
  <si>
    <t>% of total TEUs(Terminal data)</t>
  </si>
  <si>
    <t>% Growth Over Last Year</t>
  </si>
  <si>
    <t>Jun., 2018</t>
  </si>
  <si>
    <t xml:space="preserve">No. of TEUs under DPD </t>
  </si>
  <si>
    <t>% of total TEUs (NIC data)</t>
  </si>
  <si>
    <t>July, 2019</t>
  </si>
  <si>
    <t>Mar, 18</t>
  </si>
  <si>
    <t xml:space="preserve"> </t>
  </si>
  <si>
    <t>`</t>
  </si>
  <si>
    <t>Aug,2019</t>
  </si>
  <si>
    <t>Sept,2019</t>
  </si>
  <si>
    <t>Oct, 2019</t>
  </si>
  <si>
    <t>Nov, 2019</t>
  </si>
  <si>
    <t>Dec, 2019</t>
  </si>
  <si>
    <t>DPD CONTAINERS DATA FROM 01 TO 30  April, 2020 (Based on Ports / Terminals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</si>
</sst>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>
    <font>
      <sz val="11"/>
      <color theme="1"/>
      <name val="Calibri"/>
      <family val="2"/>
      <scheme val="minor"/>
    </font>
    <font>
      <b/>
      <u/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6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17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Fill="1"/>
    <xf numFmtId="17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17" fontId="8" fillId="0" borderId="1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10" fontId="15" fillId="0" borderId="0" xfId="0" applyNumberFormat="1" applyFont="1" applyBorder="1"/>
    <xf numFmtId="0" fontId="18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wrapText="1"/>
    </xf>
    <xf numFmtId="0" fontId="0" fillId="0" borderId="0" xfId="0" applyBorder="1" applyAlignment="1"/>
    <xf numFmtId="0" fontId="15" fillId="0" borderId="0" xfId="0" applyFont="1" applyBorder="1" applyAlignment="1"/>
    <xf numFmtId="0" fontId="3" fillId="0" borderId="1" xfId="0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F1DDF929-C6BD-4E26-9AE1-0F286BEE50B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"/>
  <sheetViews>
    <sheetView zoomScale="115" zoomScaleNormal="115" workbookViewId="0">
      <selection activeCell="G9" sqref="G9"/>
    </sheetView>
  </sheetViews>
  <sheetFormatPr defaultRowHeight="15"/>
  <cols>
    <col min="1" max="1" width="14.7109375" customWidth="1"/>
    <col min="2" max="2" width="12.42578125" style="26" customWidth="1"/>
    <col min="3" max="3" width="14.140625" style="26" customWidth="1"/>
    <col min="4" max="4" width="11.5703125" style="26" customWidth="1"/>
    <col min="5" max="5" width="12.140625" style="26" customWidth="1"/>
    <col min="6" max="6" width="18.85546875" style="26" customWidth="1"/>
    <col min="7" max="7" width="29.85546875" customWidth="1"/>
  </cols>
  <sheetData>
    <row r="2" spans="1:13" ht="15.75">
      <c r="A2" s="67" t="s">
        <v>53</v>
      </c>
      <c r="B2" s="67"/>
      <c r="C2" s="67"/>
      <c r="D2" s="67"/>
      <c r="E2" s="67"/>
      <c r="F2" s="67"/>
      <c r="G2" s="67"/>
      <c r="H2" s="4"/>
      <c r="I2" s="4"/>
    </row>
    <row r="3" spans="1:13" s="1" customFormat="1" ht="30.75" customHeight="1">
      <c r="A3" s="68" t="s">
        <v>0</v>
      </c>
      <c r="B3" s="68" t="s">
        <v>1</v>
      </c>
      <c r="C3" s="68"/>
      <c r="D3" s="68"/>
      <c r="E3" s="68"/>
      <c r="F3" s="68" t="s">
        <v>2</v>
      </c>
      <c r="G3" s="68" t="s">
        <v>3</v>
      </c>
      <c r="H3" s="2"/>
      <c r="I3" s="2"/>
    </row>
    <row r="4" spans="1:13" s="1" customFormat="1" ht="47.25">
      <c r="A4" s="68"/>
      <c r="B4" s="44" t="s">
        <v>1</v>
      </c>
      <c r="C4" s="44" t="s">
        <v>4</v>
      </c>
      <c r="D4" s="44" t="s">
        <v>5</v>
      </c>
      <c r="E4" s="44" t="s">
        <v>6</v>
      </c>
      <c r="F4" s="68"/>
      <c r="G4" s="68"/>
      <c r="H4" s="2"/>
      <c r="I4" s="2"/>
    </row>
    <row r="5" spans="1:13" s="38" customFormat="1" ht="15.75">
      <c r="A5" s="35" t="s">
        <v>7</v>
      </c>
      <c r="B5" s="60">
        <v>84</v>
      </c>
      <c r="C5" s="60">
        <v>1001</v>
      </c>
      <c r="D5" s="60">
        <v>9052</v>
      </c>
      <c r="E5" s="60">
        <v>10137</v>
      </c>
      <c r="F5" s="60">
        <v>18023</v>
      </c>
      <c r="G5" s="36">
        <f>E5/F5%</f>
        <v>56.244798313266386</v>
      </c>
      <c r="H5" s="37"/>
      <c r="I5" s="37"/>
    </row>
    <row r="6" spans="1:13" s="38" customFormat="1" ht="15.75">
      <c r="A6" s="35" t="s">
        <v>8</v>
      </c>
      <c r="B6" s="61">
        <v>445</v>
      </c>
      <c r="C6" s="61">
        <v>2507</v>
      </c>
      <c r="D6" s="61">
        <v>22544</v>
      </c>
      <c r="E6" s="61">
        <v>25496</v>
      </c>
      <c r="F6" s="62">
        <v>45730</v>
      </c>
      <c r="G6" s="36">
        <f>E6/F6%</f>
        <v>55.753334791165535</v>
      </c>
      <c r="H6" s="37"/>
      <c r="I6" s="37"/>
    </row>
    <row r="7" spans="1:13" s="38" customFormat="1" ht="31.5">
      <c r="A7" s="35" t="s">
        <v>9</v>
      </c>
      <c r="B7" s="63">
        <v>1243</v>
      </c>
      <c r="C7" s="63">
        <v>1544</v>
      </c>
      <c r="D7" s="63">
        <v>15435</v>
      </c>
      <c r="E7" s="63">
        <v>18222</v>
      </c>
      <c r="F7" s="63">
        <v>30278</v>
      </c>
      <c r="G7" s="36">
        <f>E7/F7%</f>
        <v>60.182310588546144</v>
      </c>
      <c r="H7" s="37"/>
      <c r="I7" s="37"/>
    </row>
    <row r="8" spans="1:13" s="38" customFormat="1" ht="15.75">
      <c r="A8" s="35" t="s">
        <v>10</v>
      </c>
      <c r="B8" s="58">
        <v>272</v>
      </c>
      <c r="C8" s="58">
        <v>1103</v>
      </c>
      <c r="D8" s="58">
        <v>11558</v>
      </c>
      <c r="E8" s="58">
        <v>12933</v>
      </c>
      <c r="F8" s="59">
        <v>23571</v>
      </c>
      <c r="G8" s="36">
        <f t="shared" ref="G8:G9" si="0">E8/F8%</f>
        <v>54.868270332187855</v>
      </c>
      <c r="H8" s="37"/>
      <c r="I8" s="37"/>
    </row>
    <row r="9" spans="1:13" ht="15.75">
      <c r="A9" s="22" t="s">
        <v>11</v>
      </c>
      <c r="B9" s="23">
        <f>SUM(B5:B8)</f>
        <v>2044</v>
      </c>
      <c r="C9" s="23">
        <f>SUM(C5:C8)</f>
        <v>6155</v>
      </c>
      <c r="D9" s="23">
        <f>SUM(D5:D8)</f>
        <v>58589</v>
      </c>
      <c r="E9" s="23">
        <f>SUM(E5:E8)</f>
        <v>66788</v>
      </c>
      <c r="F9" s="23">
        <f>SUM(F5:F8)</f>
        <v>117602</v>
      </c>
      <c r="G9" s="24">
        <f t="shared" si="0"/>
        <v>56.79155116409585</v>
      </c>
      <c r="H9" s="3"/>
      <c r="I9" s="3"/>
    </row>
    <row r="11" spans="1:13">
      <c r="A11" s="46"/>
      <c r="B11" s="47"/>
      <c r="C11" s="47"/>
      <c r="D11" s="47"/>
      <c r="E11" s="47"/>
      <c r="F11" s="47"/>
      <c r="G11" s="46"/>
      <c r="H11" s="46"/>
      <c r="I11" s="46"/>
      <c r="J11" s="46"/>
      <c r="K11" s="46"/>
      <c r="L11" s="46"/>
      <c r="M11" s="46"/>
    </row>
    <row r="12" spans="1:13">
      <c r="A12" s="54"/>
      <c r="B12" s="55"/>
      <c r="C12" s="55"/>
      <c r="D12" s="57"/>
      <c r="E12" s="57"/>
      <c r="F12" s="51"/>
      <c r="G12" s="51"/>
      <c r="H12" s="50"/>
      <c r="I12" s="50"/>
      <c r="J12" s="50"/>
      <c r="K12" s="66"/>
      <c r="L12" s="66"/>
      <c r="M12" s="46"/>
    </row>
    <row r="13" spans="1:13">
      <c r="A13" s="54"/>
      <c r="B13" s="56"/>
      <c r="C13" s="56"/>
      <c r="D13" s="56"/>
      <c r="E13" s="56"/>
      <c r="F13" s="45"/>
      <c r="G13" s="45"/>
      <c r="H13" s="48"/>
      <c r="I13" s="48"/>
      <c r="J13" s="48"/>
      <c r="K13" s="66"/>
      <c r="L13" s="66"/>
      <c r="M13" s="46"/>
    </row>
    <row r="14" spans="1:13">
      <c r="A14" s="48"/>
      <c r="B14" s="45"/>
      <c r="C14" s="45"/>
      <c r="D14" s="45"/>
      <c r="E14" s="52"/>
      <c r="F14" s="45"/>
      <c r="G14" s="53"/>
      <c r="H14" s="48"/>
      <c r="I14" s="48"/>
      <c r="J14" s="48"/>
      <c r="K14" s="48"/>
      <c r="L14" s="49"/>
      <c r="M14" s="46"/>
    </row>
    <row r="15" spans="1:13">
      <c r="A15" s="46"/>
      <c r="B15" s="47"/>
      <c r="C15" s="47"/>
      <c r="D15" s="47"/>
      <c r="E15" s="47"/>
      <c r="F15" s="47"/>
      <c r="G15" s="46"/>
      <c r="H15" s="46"/>
      <c r="I15" s="46"/>
      <c r="J15" s="46"/>
      <c r="K15" s="46"/>
      <c r="L15" s="46"/>
      <c r="M15" s="46"/>
    </row>
    <row r="17" spans="9:9">
      <c r="I17" t="s">
        <v>46</v>
      </c>
    </row>
  </sheetData>
  <mergeCells count="7">
    <mergeCell ref="K12:K13"/>
    <mergeCell ref="L12:L13"/>
    <mergeCell ref="A2:G2"/>
    <mergeCell ref="A3:A4"/>
    <mergeCell ref="B3:E3"/>
    <mergeCell ref="G3:G4"/>
    <mergeCell ref="F3:F4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30"/>
  <sheetViews>
    <sheetView view="pageBreakPreview" zoomScaleNormal="85" zoomScaleSheetLayoutView="100" workbookViewId="0">
      <pane ySplit="2" topLeftCell="A17" activePane="bottomLeft" state="frozen"/>
      <selection pane="bottomLeft" activeCell="B30" sqref="B30"/>
    </sheetView>
  </sheetViews>
  <sheetFormatPr defaultRowHeight="15"/>
  <cols>
    <col min="1" max="1" width="11.7109375" style="26" customWidth="1"/>
    <col min="2" max="2" width="12.7109375" style="26" customWidth="1"/>
    <col min="3" max="3" width="15.42578125" style="26" customWidth="1"/>
    <col min="4" max="4" width="12.140625" style="26" customWidth="1"/>
    <col min="5" max="5" width="10.28515625" style="26" customWidth="1"/>
    <col min="6" max="6" width="13.42578125" style="26" customWidth="1"/>
    <col min="7" max="7" width="11.140625" style="26" customWidth="1"/>
    <col min="8" max="8" width="11.28515625" style="26" customWidth="1"/>
    <col min="9" max="9" width="11.7109375" style="26" customWidth="1"/>
  </cols>
  <sheetData>
    <row r="2" spans="1:9" s="1" customFormat="1" ht="30">
      <c r="A2" s="5" t="s">
        <v>12</v>
      </c>
      <c r="B2" s="5" t="s">
        <v>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6</v>
      </c>
      <c r="H2" s="5" t="s">
        <v>17</v>
      </c>
      <c r="I2" s="5" t="s">
        <v>18</v>
      </c>
    </row>
    <row r="3" spans="1:9" ht="15.75">
      <c r="A3" s="6">
        <v>43101</v>
      </c>
      <c r="B3" s="7">
        <v>147695</v>
      </c>
      <c r="C3" s="7">
        <v>16922</v>
      </c>
      <c r="D3" s="7">
        <v>4961</v>
      </c>
      <c r="E3" s="7">
        <v>33143</v>
      </c>
      <c r="F3" s="7">
        <v>38104</v>
      </c>
      <c r="G3" s="7">
        <v>55025</v>
      </c>
      <c r="H3" s="7">
        <v>30.75</v>
      </c>
      <c r="I3" s="12">
        <v>69.25</v>
      </c>
    </row>
    <row r="4" spans="1:9" ht="15.75">
      <c r="A4" s="6">
        <v>43132</v>
      </c>
      <c r="B4" s="7">
        <v>138738</v>
      </c>
      <c r="C4" s="7">
        <v>15414</v>
      </c>
      <c r="D4" s="7">
        <v>3747</v>
      </c>
      <c r="E4" s="7">
        <v>31913</v>
      </c>
      <c r="F4" s="7">
        <v>35660</v>
      </c>
      <c r="G4" s="7">
        <v>51860</v>
      </c>
      <c r="H4" s="7">
        <v>29.72</v>
      </c>
      <c r="I4" s="12">
        <v>68.760000000000005</v>
      </c>
    </row>
    <row r="5" spans="1:9" ht="15.75">
      <c r="A5" s="6">
        <v>43160</v>
      </c>
      <c r="B5" s="7">
        <v>145147</v>
      </c>
      <c r="C5" s="7">
        <v>19646</v>
      </c>
      <c r="D5" s="7">
        <v>4375</v>
      </c>
      <c r="E5" s="7">
        <v>32334</v>
      </c>
      <c r="F5" s="7">
        <v>36709</v>
      </c>
      <c r="G5" s="7">
        <v>56355</v>
      </c>
      <c r="H5" s="7">
        <v>34.86</v>
      </c>
      <c r="I5" s="12">
        <v>65.14</v>
      </c>
    </row>
    <row r="6" spans="1:9" ht="15.75">
      <c r="A6" s="6">
        <v>43191</v>
      </c>
      <c r="B6" s="7">
        <v>143988</v>
      </c>
      <c r="C6" s="7">
        <v>16762</v>
      </c>
      <c r="D6" s="7">
        <v>4742</v>
      </c>
      <c r="E6" s="7">
        <v>35464</v>
      </c>
      <c r="F6" s="7">
        <v>40206</v>
      </c>
      <c r="G6" s="7">
        <v>56122</v>
      </c>
      <c r="H6" s="7">
        <v>29.87</v>
      </c>
      <c r="I6" s="12">
        <v>71.64</v>
      </c>
    </row>
    <row r="7" spans="1:9" ht="15.75">
      <c r="A7" s="6">
        <v>43221</v>
      </c>
      <c r="B7" s="7">
        <v>152010</v>
      </c>
      <c r="C7" s="7">
        <v>14838</v>
      </c>
      <c r="D7" s="7">
        <v>4056</v>
      </c>
      <c r="E7" s="7">
        <v>39463</v>
      </c>
      <c r="F7" s="7">
        <v>43519</v>
      </c>
      <c r="G7" s="7">
        <v>58357</v>
      </c>
      <c r="H7" s="7">
        <v>25.43</v>
      </c>
      <c r="I7" s="12">
        <v>74.569999999999993</v>
      </c>
    </row>
    <row r="8" spans="1:9" ht="15.75">
      <c r="A8" s="6">
        <v>43252</v>
      </c>
      <c r="B8" s="7">
        <v>146962</v>
      </c>
      <c r="C8" s="7">
        <v>13984</v>
      </c>
      <c r="D8" s="7">
        <v>2571</v>
      </c>
      <c r="E8" s="7">
        <v>37517</v>
      </c>
      <c r="F8" s="7">
        <v>40088</v>
      </c>
      <c r="G8" s="7">
        <v>54072</v>
      </c>
      <c r="H8" s="7">
        <v>25.86</v>
      </c>
      <c r="I8" s="12">
        <v>74.14</v>
      </c>
    </row>
    <row r="9" spans="1:9" ht="15.75">
      <c r="A9" s="6">
        <v>43282</v>
      </c>
      <c r="B9" s="7">
        <v>155921</v>
      </c>
      <c r="C9" s="7">
        <v>13056</v>
      </c>
      <c r="D9" s="7">
        <v>4808</v>
      </c>
      <c r="E9" s="7">
        <v>42739</v>
      </c>
      <c r="F9" s="7">
        <v>47547</v>
      </c>
      <c r="G9" s="7">
        <v>60603</v>
      </c>
      <c r="H9" s="7">
        <v>21.54</v>
      </c>
      <c r="I9" s="12">
        <v>78.459999999999994</v>
      </c>
    </row>
    <row r="10" spans="1:9" ht="15.75">
      <c r="A10" s="6">
        <v>43313</v>
      </c>
      <c r="B10" s="7">
        <v>150797</v>
      </c>
      <c r="C10" s="7">
        <v>14494</v>
      </c>
      <c r="D10" s="7">
        <v>3883</v>
      </c>
      <c r="E10" s="7">
        <v>42547</v>
      </c>
      <c r="F10" s="7">
        <v>46430</v>
      </c>
      <c r="G10" s="7">
        <v>60924</v>
      </c>
      <c r="H10" s="7">
        <v>23.79</v>
      </c>
      <c r="I10" s="12">
        <v>76.209999999999994</v>
      </c>
    </row>
    <row r="11" spans="1:9" ht="15.75">
      <c r="A11" s="6">
        <v>43344</v>
      </c>
      <c r="B11" s="7">
        <v>149888</v>
      </c>
      <c r="C11" s="7">
        <v>14861</v>
      </c>
      <c r="D11" s="7">
        <v>3788</v>
      </c>
      <c r="E11" s="7">
        <v>43080</v>
      </c>
      <c r="F11" s="7">
        <v>46868</v>
      </c>
      <c r="G11" s="7">
        <v>61729</v>
      </c>
      <c r="H11" s="7">
        <v>24.07</v>
      </c>
      <c r="I11" s="12">
        <v>75.930000000000007</v>
      </c>
    </row>
    <row r="12" spans="1:9" ht="15.75">
      <c r="A12" s="6">
        <v>43374</v>
      </c>
      <c r="B12" s="7">
        <v>153484</v>
      </c>
      <c r="C12" s="7">
        <v>14904</v>
      </c>
      <c r="D12" s="7">
        <v>4378</v>
      </c>
      <c r="E12" s="7">
        <v>43859</v>
      </c>
      <c r="F12" s="7">
        <v>48237</v>
      </c>
      <c r="G12" s="7">
        <v>63141</v>
      </c>
      <c r="H12" s="7">
        <v>23.6</v>
      </c>
      <c r="I12" s="12">
        <v>76.400000000000006</v>
      </c>
    </row>
    <row r="13" spans="1:9" ht="15.75">
      <c r="A13" s="6">
        <v>43405</v>
      </c>
      <c r="B13" s="7">
        <v>148435</v>
      </c>
      <c r="C13" s="7">
        <v>12719</v>
      </c>
      <c r="D13" s="7">
        <v>3660</v>
      </c>
      <c r="E13" s="7">
        <v>44768</v>
      </c>
      <c r="F13" s="7">
        <v>48428</v>
      </c>
      <c r="G13" s="7">
        <v>61147</v>
      </c>
      <c r="H13" s="7">
        <v>20.8</v>
      </c>
      <c r="I13" s="12">
        <v>79.2</v>
      </c>
    </row>
    <row r="14" spans="1:9" ht="15.75">
      <c r="A14" s="6">
        <v>43435</v>
      </c>
      <c r="B14" s="7">
        <v>142037</v>
      </c>
      <c r="C14" s="7">
        <v>12578</v>
      </c>
      <c r="D14" s="7">
        <v>2974</v>
      </c>
      <c r="E14" s="7">
        <v>41244</v>
      </c>
      <c r="F14" s="7">
        <v>44218</v>
      </c>
      <c r="G14" s="7">
        <v>56796</v>
      </c>
      <c r="H14" s="7">
        <v>22.15</v>
      </c>
      <c r="I14" s="12">
        <v>77.849999999999994</v>
      </c>
    </row>
    <row r="15" spans="1:9" ht="15.75">
      <c r="A15" s="8">
        <v>43466</v>
      </c>
      <c r="B15" s="9">
        <v>147418</v>
      </c>
      <c r="C15" s="9">
        <v>12930</v>
      </c>
      <c r="D15" s="9">
        <v>2591</v>
      </c>
      <c r="E15" s="9">
        <v>40604</v>
      </c>
      <c r="F15" s="9">
        <v>43195</v>
      </c>
      <c r="G15" s="9">
        <v>66757</v>
      </c>
      <c r="H15" s="9">
        <v>19.37</v>
      </c>
      <c r="I15" s="11">
        <v>80.63</v>
      </c>
    </row>
    <row r="16" spans="1:9" ht="15.75">
      <c r="A16" s="8">
        <v>43497</v>
      </c>
      <c r="B16" s="9">
        <v>143167</v>
      </c>
      <c r="C16" s="7">
        <v>11455</v>
      </c>
      <c r="D16" s="7">
        <v>2600</v>
      </c>
      <c r="E16" s="7">
        <v>50204</v>
      </c>
      <c r="F16" s="9">
        <v>52804</v>
      </c>
      <c r="G16" s="9">
        <v>64259</v>
      </c>
      <c r="H16" s="9">
        <v>17.829999999999998</v>
      </c>
      <c r="I16" s="11">
        <v>82.17</v>
      </c>
    </row>
    <row r="17" spans="1:16" ht="15.75">
      <c r="A17" s="8">
        <v>43525</v>
      </c>
      <c r="B17" s="9">
        <v>166938</v>
      </c>
      <c r="C17" s="7">
        <v>10432</v>
      </c>
      <c r="D17" s="7">
        <v>3595</v>
      </c>
      <c r="E17" s="7">
        <v>60613</v>
      </c>
      <c r="F17" s="9">
        <v>64028</v>
      </c>
      <c r="G17" s="9">
        <v>74640</v>
      </c>
      <c r="H17" s="9">
        <v>13.98</v>
      </c>
      <c r="I17" s="11">
        <v>86</v>
      </c>
    </row>
    <row r="18" spans="1:16" ht="15.75">
      <c r="A18" s="8">
        <v>43556</v>
      </c>
      <c r="B18" s="9">
        <v>172465</v>
      </c>
      <c r="C18" s="7">
        <v>9851</v>
      </c>
      <c r="D18" s="10">
        <v>4136</v>
      </c>
      <c r="E18" s="10">
        <v>67739</v>
      </c>
      <c r="F18" s="9">
        <v>71875</v>
      </c>
      <c r="G18" s="9">
        <v>81726</v>
      </c>
      <c r="H18" s="9">
        <v>12.05</v>
      </c>
      <c r="I18" s="11">
        <v>87.95</v>
      </c>
    </row>
    <row r="19" spans="1:16" ht="15.75">
      <c r="A19" s="8">
        <v>43586</v>
      </c>
      <c r="B19" s="9">
        <v>166446</v>
      </c>
      <c r="C19" s="7">
        <v>9577</v>
      </c>
      <c r="D19" s="10">
        <v>3732</v>
      </c>
      <c r="E19" s="10">
        <v>65816</v>
      </c>
      <c r="F19" s="9">
        <v>69548</v>
      </c>
      <c r="G19" s="9">
        <v>79125</v>
      </c>
      <c r="H19" s="9">
        <v>12.12</v>
      </c>
      <c r="I19" s="11">
        <v>87.88</v>
      </c>
    </row>
    <row r="20" spans="1:16" ht="15.75">
      <c r="A20" s="8">
        <v>43617</v>
      </c>
      <c r="B20" s="7">
        <v>149651</v>
      </c>
      <c r="C20" s="7">
        <v>10342</v>
      </c>
      <c r="D20" s="7">
        <v>2631</v>
      </c>
      <c r="E20" s="7">
        <v>56758</v>
      </c>
      <c r="F20" s="7">
        <f t="shared" ref="F20:F30" si="0">E20+D20</f>
        <v>59389</v>
      </c>
      <c r="G20" s="9">
        <f>F20+C20</f>
        <v>69731</v>
      </c>
      <c r="H20" s="11">
        <f t="shared" ref="H20:H25" si="1">C20/G20%</f>
        <v>14.831280205360601</v>
      </c>
      <c r="I20" s="11">
        <f>100-H20</f>
        <v>85.168719794639401</v>
      </c>
    </row>
    <row r="21" spans="1:16" ht="15.75">
      <c r="A21" s="25">
        <v>43647</v>
      </c>
      <c r="B21" s="9">
        <v>160996</v>
      </c>
      <c r="C21" s="7">
        <v>11217</v>
      </c>
      <c r="D21" s="7">
        <v>3084</v>
      </c>
      <c r="E21" s="7">
        <v>59596</v>
      </c>
      <c r="F21" s="9">
        <f t="shared" si="0"/>
        <v>62680</v>
      </c>
      <c r="G21" s="9">
        <f>F21+C21</f>
        <v>73897</v>
      </c>
      <c r="H21" s="11">
        <f t="shared" si="1"/>
        <v>15.179235963570916</v>
      </c>
      <c r="I21" s="11">
        <f t="shared" ref="I21:I26" si="2">F21/G21%</f>
        <v>84.820764036429082</v>
      </c>
    </row>
    <row r="22" spans="1:16" ht="15.75">
      <c r="A22" s="25">
        <v>43678</v>
      </c>
      <c r="B22" s="9">
        <v>164057</v>
      </c>
      <c r="C22" s="7">
        <v>11201</v>
      </c>
      <c r="D22" s="7">
        <v>2618</v>
      </c>
      <c r="E22" s="7">
        <v>59906</v>
      </c>
      <c r="F22" s="9">
        <f t="shared" si="0"/>
        <v>62524</v>
      </c>
      <c r="G22" s="9">
        <v>73725</v>
      </c>
      <c r="H22" s="11">
        <f t="shared" si="1"/>
        <v>15.192946761614106</v>
      </c>
      <c r="I22" s="11">
        <f t="shared" si="2"/>
        <v>84.80705323838589</v>
      </c>
    </row>
    <row r="23" spans="1:16" ht="15.75">
      <c r="A23" s="25">
        <v>43709</v>
      </c>
      <c r="B23" s="9">
        <v>146713</v>
      </c>
      <c r="C23" s="7">
        <v>9467</v>
      </c>
      <c r="D23" s="7">
        <v>2366</v>
      </c>
      <c r="E23" s="7">
        <v>51995</v>
      </c>
      <c r="F23" s="9">
        <f t="shared" si="0"/>
        <v>54361</v>
      </c>
      <c r="G23" s="9">
        <v>63828</v>
      </c>
      <c r="H23" s="11">
        <f t="shared" si="1"/>
        <v>14.832048630694993</v>
      </c>
      <c r="I23" s="11">
        <f t="shared" si="2"/>
        <v>85.167951369305015</v>
      </c>
    </row>
    <row r="24" spans="1:16" ht="15.75">
      <c r="A24" s="6">
        <v>43739</v>
      </c>
      <c r="B24" s="9">
        <v>143014</v>
      </c>
      <c r="C24" s="7">
        <v>8325</v>
      </c>
      <c r="D24" s="7">
        <v>2046</v>
      </c>
      <c r="E24" s="7">
        <v>51480</v>
      </c>
      <c r="F24" s="9">
        <f t="shared" si="0"/>
        <v>53526</v>
      </c>
      <c r="G24" s="9">
        <v>61851</v>
      </c>
      <c r="H24" s="11">
        <f t="shared" si="1"/>
        <v>13.459766212349033</v>
      </c>
      <c r="I24" s="11">
        <f t="shared" si="2"/>
        <v>86.540233787650962</v>
      </c>
    </row>
    <row r="25" spans="1:16" ht="15.75">
      <c r="A25" s="28">
        <v>43770</v>
      </c>
      <c r="B25" s="9">
        <v>128705</v>
      </c>
      <c r="C25" s="7">
        <v>8199</v>
      </c>
      <c r="D25" s="7">
        <v>1485</v>
      </c>
      <c r="E25" s="7">
        <v>47573</v>
      </c>
      <c r="F25" s="9">
        <f t="shared" si="0"/>
        <v>49058</v>
      </c>
      <c r="G25" s="9">
        <v>57257</v>
      </c>
      <c r="H25" s="11">
        <f t="shared" si="1"/>
        <v>14.319646506104055</v>
      </c>
      <c r="I25" s="11">
        <f t="shared" si="2"/>
        <v>85.680353493895936</v>
      </c>
    </row>
    <row r="26" spans="1:16" ht="15.75">
      <c r="A26" s="28">
        <v>43800</v>
      </c>
      <c r="B26" s="9">
        <v>148733</v>
      </c>
      <c r="C26" s="9">
        <v>10619</v>
      </c>
      <c r="D26" s="9">
        <v>1324</v>
      </c>
      <c r="E26" s="9">
        <v>57270</v>
      </c>
      <c r="F26" s="9">
        <f t="shared" si="0"/>
        <v>58594</v>
      </c>
      <c r="G26" s="9">
        <v>69213</v>
      </c>
      <c r="H26" s="11">
        <f t="shared" ref="H26" si="3">C26/G26%</f>
        <v>15.342493462210857</v>
      </c>
      <c r="I26" s="11">
        <f t="shared" si="2"/>
        <v>84.657506537789146</v>
      </c>
    </row>
    <row r="27" spans="1:16" ht="15.75">
      <c r="A27" s="8">
        <v>43831</v>
      </c>
      <c r="B27" s="9">
        <v>158658</v>
      </c>
      <c r="C27" s="9">
        <v>11015</v>
      </c>
      <c r="D27" s="9">
        <v>1883</v>
      </c>
      <c r="E27" s="9">
        <v>62756</v>
      </c>
      <c r="F27" s="9">
        <f t="shared" si="0"/>
        <v>64639</v>
      </c>
      <c r="G27" s="9">
        <v>75654</v>
      </c>
      <c r="H27" s="11">
        <f t="shared" ref="H27:H28" si="4">C27/G27%</f>
        <v>14.559706030084332</v>
      </c>
      <c r="I27" s="11">
        <f t="shared" ref="I27:I28" si="5">F27/G27%</f>
        <v>85.440293969915672</v>
      </c>
    </row>
    <row r="28" spans="1:16" ht="15.75">
      <c r="A28" s="8">
        <v>43862</v>
      </c>
      <c r="B28" s="9">
        <v>142386</v>
      </c>
      <c r="C28" s="9">
        <v>10973</v>
      </c>
      <c r="D28" s="9">
        <v>1439</v>
      </c>
      <c r="E28" s="9">
        <v>58000</v>
      </c>
      <c r="F28" s="9">
        <f t="shared" si="0"/>
        <v>59439</v>
      </c>
      <c r="G28" s="9">
        <v>70412</v>
      </c>
      <c r="H28" s="11">
        <f t="shared" si="4"/>
        <v>15.58399136510822</v>
      </c>
      <c r="I28" s="11">
        <f t="shared" si="5"/>
        <v>84.416008634891782</v>
      </c>
      <c r="P28" t="s">
        <v>47</v>
      </c>
    </row>
    <row r="29" spans="1:16" ht="15.75">
      <c r="A29" s="28">
        <v>43891</v>
      </c>
      <c r="B29" s="64">
        <v>129012</v>
      </c>
      <c r="C29" s="9">
        <v>8387</v>
      </c>
      <c r="D29" s="64">
        <v>1827</v>
      </c>
      <c r="E29" s="64">
        <v>56334</v>
      </c>
      <c r="F29" s="9">
        <f t="shared" si="0"/>
        <v>58161</v>
      </c>
      <c r="G29" s="64">
        <f>C29+F29</f>
        <v>66548</v>
      </c>
      <c r="H29" s="11">
        <f t="shared" ref="H29" si="6">C29/G29%</f>
        <v>12.602933221133618</v>
      </c>
      <c r="I29" s="11">
        <f t="shared" ref="I29" si="7">F29/G29%</f>
        <v>87.397066778866375</v>
      </c>
    </row>
    <row r="30" spans="1:16" ht="15.75">
      <c r="A30" s="28">
        <v>43922</v>
      </c>
      <c r="B30" s="65">
        <v>117602</v>
      </c>
      <c r="C30" s="65">
        <v>2044</v>
      </c>
      <c r="D30" s="58">
        <v>6155</v>
      </c>
      <c r="E30" s="58">
        <v>58589</v>
      </c>
      <c r="F30" s="9">
        <f t="shared" si="0"/>
        <v>64744</v>
      </c>
      <c r="G30" s="65">
        <v>66788</v>
      </c>
      <c r="H30" s="11">
        <f t="shared" ref="H30" si="8">C30/G30%</f>
        <v>3.0604300173683896</v>
      </c>
      <c r="I30" s="11">
        <f t="shared" ref="I30" si="9">F30/G30%</f>
        <v>96.93956998263161</v>
      </c>
    </row>
  </sheetData>
  <pageMargins left="0.7" right="0.7" top="0.75" bottom="0.75" header="0.3" footer="0.3"/>
  <pageSetup paperSize="5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9"/>
  <sheetViews>
    <sheetView tabSelected="1" view="pageBreakPreview" topLeftCell="C1" zoomScaleSheetLayoutView="100" workbookViewId="0">
      <selection activeCell="T10" sqref="T10"/>
    </sheetView>
  </sheetViews>
  <sheetFormatPr defaultRowHeight="15"/>
  <cols>
    <col min="1" max="1" width="9.5703125" style="43" customWidth="1"/>
    <col min="2" max="2" width="9.140625" customWidth="1"/>
    <col min="5" max="5" width="7.5703125" customWidth="1"/>
    <col min="6" max="6" width="7.42578125" customWidth="1"/>
    <col min="7" max="7" width="8.85546875" customWidth="1"/>
    <col min="8" max="8" width="10.28515625" customWidth="1"/>
    <col min="9" max="9" width="7.7109375" customWidth="1"/>
    <col min="14" max="14" width="6.7109375" customWidth="1"/>
    <col min="17" max="17" width="8.5703125" customWidth="1"/>
    <col min="18" max="18" width="8.7109375" customWidth="1"/>
    <col min="20" max="20" width="9.28515625" style="13" customWidth="1"/>
    <col min="21" max="21" width="9.42578125" customWidth="1"/>
  </cols>
  <sheetData>
    <row r="1" spans="1:23" ht="73.5" customHeight="1">
      <c r="A1" s="40" t="s">
        <v>19</v>
      </c>
      <c r="B1" s="14" t="s">
        <v>42</v>
      </c>
      <c r="C1" s="14" t="s">
        <v>38</v>
      </c>
      <c r="D1" s="14" t="s">
        <v>20</v>
      </c>
      <c r="E1" s="14" t="s">
        <v>39</v>
      </c>
      <c r="F1" s="14" t="s">
        <v>43</v>
      </c>
      <c r="G1" s="14" t="s">
        <v>21</v>
      </c>
      <c r="H1" s="14" t="s">
        <v>19</v>
      </c>
      <c r="I1" s="14" t="s">
        <v>42</v>
      </c>
      <c r="J1" s="14" t="s">
        <v>38</v>
      </c>
      <c r="K1" s="14" t="s">
        <v>20</v>
      </c>
      <c r="L1" s="14" t="s">
        <v>39</v>
      </c>
      <c r="M1" s="14" t="s">
        <v>43</v>
      </c>
      <c r="N1" s="14" t="s">
        <v>40</v>
      </c>
      <c r="O1" s="14" t="s">
        <v>21</v>
      </c>
      <c r="P1" s="14" t="s">
        <v>19</v>
      </c>
      <c r="Q1" s="14" t="s">
        <v>42</v>
      </c>
      <c r="R1" s="14" t="s">
        <v>38</v>
      </c>
      <c r="S1" s="14" t="s">
        <v>20</v>
      </c>
      <c r="T1" s="15" t="s">
        <v>39</v>
      </c>
      <c r="U1" s="14" t="s">
        <v>43</v>
      </c>
      <c r="V1" s="14" t="s">
        <v>40</v>
      </c>
      <c r="W1" s="14" t="s">
        <v>21</v>
      </c>
    </row>
    <row r="2" spans="1:23" ht="15.75">
      <c r="A2" s="40" t="s">
        <v>22</v>
      </c>
      <c r="B2" s="29">
        <v>55025</v>
      </c>
      <c r="C2" s="30">
        <v>147695</v>
      </c>
      <c r="D2" s="30">
        <v>143180</v>
      </c>
      <c r="E2" s="30">
        <v>37.26</v>
      </c>
      <c r="F2" s="30">
        <v>38.43</v>
      </c>
      <c r="G2" s="30">
        <v>5.79</v>
      </c>
      <c r="H2" s="29" t="s">
        <v>23</v>
      </c>
      <c r="I2" s="29">
        <v>66757</v>
      </c>
      <c r="J2" s="30">
        <v>147418</v>
      </c>
      <c r="K2" s="30">
        <v>127541</v>
      </c>
      <c r="L2" s="33">
        <v>45.28</v>
      </c>
      <c r="M2" s="30">
        <v>52.34</v>
      </c>
      <c r="N2" s="30">
        <v>21.32</v>
      </c>
      <c r="O2" s="30">
        <v>6.46</v>
      </c>
      <c r="P2" s="39">
        <v>43831</v>
      </c>
      <c r="Q2" s="14">
        <v>75654</v>
      </c>
      <c r="R2" s="30">
        <v>158658</v>
      </c>
      <c r="S2" s="16">
        <v>133227</v>
      </c>
      <c r="T2" s="33">
        <f t="shared" ref="T2:T4" si="0">Q2/R2%</f>
        <v>47.68369700866014</v>
      </c>
      <c r="U2" s="33">
        <f>Q2/S2%</f>
        <v>56.785786664865228</v>
      </c>
      <c r="V2" s="16">
        <v>13.33</v>
      </c>
      <c r="W2" s="16">
        <v>9.31</v>
      </c>
    </row>
    <row r="3" spans="1:23" ht="15.75">
      <c r="A3" s="40" t="s">
        <v>24</v>
      </c>
      <c r="B3" s="29">
        <v>51027</v>
      </c>
      <c r="C3" s="30">
        <v>137393</v>
      </c>
      <c r="D3" s="30">
        <v>137650</v>
      </c>
      <c r="E3" s="30">
        <v>37.14</v>
      </c>
      <c r="F3" s="30">
        <v>37.07</v>
      </c>
      <c r="G3" s="30">
        <v>-7.26</v>
      </c>
      <c r="H3" s="18" t="s">
        <v>25</v>
      </c>
      <c r="I3" s="19">
        <v>64259</v>
      </c>
      <c r="J3" s="20">
        <v>143167</v>
      </c>
      <c r="K3" s="20">
        <v>113075</v>
      </c>
      <c r="L3" s="33">
        <f>I3/J3%</f>
        <v>44.883946719565259</v>
      </c>
      <c r="M3" s="20">
        <v>56.85</v>
      </c>
      <c r="N3" s="20">
        <v>25.93</v>
      </c>
      <c r="O3" s="20">
        <v>-3.74</v>
      </c>
      <c r="P3" s="39">
        <v>43862</v>
      </c>
      <c r="Q3" s="19">
        <v>70412</v>
      </c>
      <c r="R3" s="20">
        <v>142386</v>
      </c>
      <c r="S3" s="20">
        <v>110295</v>
      </c>
      <c r="T3" s="33">
        <f t="shared" si="0"/>
        <v>49.451491017375304</v>
      </c>
      <c r="U3" s="33">
        <f>Q3/S3%</f>
        <v>63.839702615712405</v>
      </c>
      <c r="V3" s="20">
        <v>9.58</v>
      </c>
      <c r="W3" s="20">
        <v>-6.93</v>
      </c>
    </row>
    <row r="4" spans="1:23" ht="15.75">
      <c r="A4" s="41" t="s">
        <v>45</v>
      </c>
      <c r="B4" s="29">
        <v>56355</v>
      </c>
      <c r="C4" s="30">
        <v>145147</v>
      </c>
      <c r="D4" s="30">
        <v>135132</v>
      </c>
      <c r="E4" s="30">
        <v>38.82</v>
      </c>
      <c r="F4" s="30">
        <v>41.7</v>
      </c>
      <c r="G4" s="30">
        <v>10.44</v>
      </c>
      <c r="H4" s="18" t="s">
        <v>26</v>
      </c>
      <c r="I4" s="19">
        <v>74640</v>
      </c>
      <c r="J4" s="20">
        <v>166938</v>
      </c>
      <c r="K4" s="20">
        <v>138608</v>
      </c>
      <c r="L4" s="33">
        <f t="shared" ref="L4:L7" si="1">I4/J4%</f>
        <v>44.711210149875996</v>
      </c>
      <c r="M4" s="20">
        <v>53.84</v>
      </c>
      <c r="N4" s="20">
        <v>32.44</v>
      </c>
      <c r="O4" s="20">
        <v>16.149999999999999</v>
      </c>
      <c r="P4" s="39">
        <v>43891</v>
      </c>
      <c r="Q4" s="19">
        <v>66548</v>
      </c>
      <c r="R4" s="20">
        <v>129012</v>
      </c>
      <c r="S4" s="20">
        <v>114290</v>
      </c>
      <c r="T4" s="33">
        <f t="shared" si="0"/>
        <v>51.582798499364408</v>
      </c>
      <c r="U4" s="33">
        <f>Q4/S4%</f>
        <v>58.227316475632158</v>
      </c>
      <c r="V4" s="20">
        <v>-10.84</v>
      </c>
      <c r="W4" s="20">
        <v>-5.49</v>
      </c>
    </row>
    <row r="5" spans="1:23" ht="15.75">
      <c r="A5" s="40" t="s">
        <v>27</v>
      </c>
      <c r="B5" s="29">
        <v>56122</v>
      </c>
      <c r="C5" s="30">
        <v>143988</v>
      </c>
      <c r="D5" s="30">
        <v>132646</v>
      </c>
      <c r="E5" s="30">
        <v>38.97</v>
      </c>
      <c r="F5" s="30">
        <v>42.3</v>
      </c>
      <c r="G5" s="30">
        <v>-0.41</v>
      </c>
      <c r="H5" s="18" t="s">
        <v>28</v>
      </c>
      <c r="I5" s="19">
        <v>81726</v>
      </c>
      <c r="J5" s="20">
        <v>172465</v>
      </c>
      <c r="K5" s="20">
        <v>128667</v>
      </c>
      <c r="L5" s="33">
        <f t="shared" si="1"/>
        <v>47.387006059200417</v>
      </c>
      <c r="M5" s="20">
        <v>63.51</v>
      </c>
      <c r="N5" s="20">
        <v>45.62</v>
      </c>
      <c r="O5" s="20">
        <v>9.49</v>
      </c>
      <c r="P5" s="39">
        <v>43922</v>
      </c>
      <c r="Q5" s="65">
        <v>66788</v>
      </c>
      <c r="R5" s="65">
        <v>117602</v>
      </c>
      <c r="S5" s="20">
        <v>111852</v>
      </c>
      <c r="T5" s="33">
        <f t="shared" ref="T5" si="2">Q5/R5%</f>
        <v>56.79155116409585</v>
      </c>
      <c r="U5" s="33">
        <f>Q5/S5%</f>
        <v>59.711046740335448</v>
      </c>
      <c r="V5" s="20">
        <v>-18.28</v>
      </c>
      <c r="W5" s="20">
        <v>0.36</v>
      </c>
    </row>
    <row r="6" spans="1:23" ht="15.75">
      <c r="A6" s="40" t="s">
        <v>29</v>
      </c>
      <c r="B6" s="29">
        <v>58357</v>
      </c>
      <c r="C6" s="30">
        <v>152010</v>
      </c>
      <c r="D6" s="30">
        <v>141413</v>
      </c>
      <c r="E6" s="30">
        <v>38.39</v>
      </c>
      <c r="F6" s="30">
        <v>41.26</v>
      </c>
      <c r="G6" s="30">
        <v>3.98</v>
      </c>
      <c r="H6" s="18" t="s">
        <v>30</v>
      </c>
      <c r="I6" s="19">
        <v>79125</v>
      </c>
      <c r="J6" s="20">
        <v>166446</v>
      </c>
      <c r="K6" s="20">
        <v>140549</v>
      </c>
      <c r="L6" s="33">
        <f t="shared" si="1"/>
        <v>47.537940232868316</v>
      </c>
      <c r="M6" s="20">
        <v>56.3</v>
      </c>
      <c r="N6" s="20">
        <v>35.590000000000003</v>
      </c>
      <c r="O6" s="20">
        <v>-3.18</v>
      </c>
      <c r="P6" s="39">
        <v>43952</v>
      </c>
      <c r="Q6" s="19"/>
      <c r="R6" s="20"/>
      <c r="S6" s="20"/>
      <c r="T6" s="17"/>
      <c r="U6" s="20"/>
      <c r="V6" s="20"/>
      <c r="W6" s="20"/>
    </row>
    <row r="7" spans="1:23" ht="15.75">
      <c r="A7" s="40" t="s">
        <v>41</v>
      </c>
      <c r="B7" s="29">
        <v>54072</v>
      </c>
      <c r="C7" s="30">
        <v>146962</v>
      </c>
      <c r="D7" s="30">
        <v>139190</v>
      </c>
      <c r="E7" s="30">
        <v>36.79</v>
      </c>
      <c r="F7" s="30">
        <v>38.840000000000003</v>
      </c>
      <c r="G7" s="30">
        <v>-7.34</v>
      </c>
      <c r="H7" s="18" t="s">
        <v>37</v>
      </c>
      <c r="I7" s="19">
        <v>69731</v>
      </c>
      <c r="J7" s="20">
        <v>149651</v>
      </c>
      <c r="K7" s="20">
        <v>123176</v>
      </c>
      <c r="L7" s="33">
        <f t="shared" si="1"/>
        <v>46.59574610259871</v>
      </c>
      <c r="M7" s="20">
        <v>56.61</v>
      </c>
      <c r="N7" s="20">
        <v>28.96</v>
      </c>
      <c r="O7" s="20">
        <v>-11.87</v>
      </c>
      <c r="P7" s="39">
        <v>43983</v>
      </c>
      <c r="Q7" s="19"/>
      <c r="R7" s="20"/>
      <c r="S7" s="20"/>
      <c r="T7" s="33"/>
      <c r="U7" s="20"/>
      <c r="V7" s="20"/>
      <c r="W7" s="20"/>
    </row>
    <row r="8" spans="1:23" ht="15.75">
      <c r="A8" s="42" t="s">
        <v>31</v>
      </c>
      <c r="B8" s="31">
        <v>60603</v>
      </c>
      <c r="C8" s="32">
        <v>155921</v>
      </c>
      <c r="D8" s="32">
        <v>132719</v>
      </c>
      <c r="E8" s="32">
        <v>38.087000000000003</v>
      </c>
      <c r="F8" s="32">
        <v>45.66</v>
      </c>
      <c r="G8" s="32">
        <v>12.07</v>
      </c>
      <c r="H8" s="31" t="s">
        <v>44</v>
      </c>
      <c r="I8" s="31">
        <v>73897</v>
      </c>
      <c r="J8" s="32">
        <v>160996</v>
      </c>
      <c r="K8" s="32">
        <v>136018</v>
      </c>
      <c r="L8" s="34">
        <f t="shared" ref="L8:L13" si="3">I8/J8%</f>
        <v>45.899898134115134</v>
      </c>
      <c r="M8" s="34">
        <f t="shared" ref="M8:M13" si="4">I8/K8%</f>
        <v>54.32883883015483</v>
      </c>
      <c r="N8" s="32">
        <v>21.93</v>
      </c>
      <c r="O8" s="32">
        <v>5.97</v>
      </c>
      <c r="P8" s="39">
        <v>44013</v>
      </c>
      <c r="Q8" s="31"/>
      <c r="R8" s="32"/>
      <c r="S8" s="32"/>
      <c r="T8" s="34"/>
      <c r="U8" s="34"/>
      <c r="V8" s="32"/>
      <c r="W8" s="32"/>
    </row>
    <row r="9" spans="1:23" ht="15.75">
      <c r="A9" s="42" t="s">
        <v>32</v>
      </c>
      <c r="B9" s="31">
        <v>60924</v>
      </c>
      <c r="C9" s="32">
        <v>150797</v>
      </c>
      <c r="D9" s="32">
        <v>138945</v>
      </c>
      <c r="E9" s="32">
        <v>40.4</v>
      </c>
      <c r="F9" s="32">
        <v>43.84</v>
      </c>
      <c r="G9" s="32">
        <v>0.53</v>
      </c>
      <c r="H9" s="31" t="s">
        <v>48</v>
      </c>
      <c r="I9" s="31">
        <v>73725</v>
      </c>
      <c r="J9" s="32">
        <v>164057</v>
      </c>
      <c r="K9" s="32">
        <v>136907</v>
      </c>
      <c r="L9" s="34">
        <f t="shared" si="3"/>
        <v>44.938649371864656</v>
      </c>
      <c r="M9" s="34">
        <f t="shared" si="4"/>
        <v>53.850424010459655</v>
      </c>
      <c r="N9" s="32">
        <v>21.01</v>
      </c>
      <c r="O9" s="32">
        <v>-0.23</v>
      </c>
      <c r="P9" s="39">
        <v>44044</v>
      </c>
      <c r="Q9" s="31"/>
      <c r="R9" s="32"/>
      <c r="S9" s="32"/>
      <c r="T9" s="34"/>
      <c r="U9" s="34"/>
      <c r="V9" s="32"/>
      <c r="W9" s="32"/>
    </row>
    <row r="10" spans="1:23" ht="15.75">
      <c r="A10" s="40" t="s">
        <v>33</v>
      </c>
      <c r="B10" s="29">
        <v>66593</v>
      </c>
      <c r="C10" s="30">
        <v>149888</v>
      </c>
      <c r="D10" s="30">
        <v>131208</v>
      </c>
      <c r="E10" s="30">
        <v>44.42</v>
      </c>
      <c r="F10" s="30">
        <v>50.75</v>
      </c>
      <c r="G10" s="30">
        <v>9.3000000000000007</v>
      </c>
      <c r="H10" s="21" t="s">
        <v>49</v>
      </c>
      <c r="I10" s="29">
        <v>63828</v>
      </c>
      <c r="J10" s="30">
        <v>146713</v>
      </c>
      <c r="K10" s="30">
        <v>118638</v>
      </c>
      <c r="L10" s="33">
        <f t="shared" si="3"/>
        <v>43.505347174415348</v>
      </c>
      <c r="M10" s="33">
        <f t="shared" si="4"/>
        <v>53.800637232589892</v>
      </c>
      <c r="N10" s="30">
        <v>-4.1500000000000004</v>
      </c>
      <c r="O10" s="30">
        <v>-13.42</v>
      </c>
      <c r="P10" s="39">
        <v>44075</v>
      </c>
      <c r="Q10" s="29"/>
      <c r="R10" s="30"/>
      <c r="S10" s="30"/>
      <c r="T10" s="33"/>
      <c r="U10" s="33"/>
      <c r="V10" s="30"/>
      <c r="W10" s="30"/>
    </row>
    <row r="11" spans="1:23" ht="15.75">
      <c r="A11" s="40" t="s">
        <v>34</v>
      </c>
      <c r="B11" s="29">
        <v>67117</v>
      </c>
      <c r="C11" s="30">
        <v>153484</v>
      </c>
      <c r="D11" s="30">
        <v>135182</v>
      </c>
      <c r="E11" s="30">
        <v>43.72</v>
      </c>
      <c r="F11" s="30">
        <v>49.64</v>
      </c>
      <c r="G11" s="30">
        <v>0.78</v>
      </c>
      <c r="H11" s="29" t="s">
        <v>50</v>
      </c>
      <c r="I11" s="29">
        <v>61851</v>
      </c>
      <c r="J11" s="30">
        <v>143014</v>
      </c>
      <c r="K11" s="30">
        <v>113985</v>
      </c>
      <c r="L11" s="33">
        <f t="shared" si="3"/>
        <v>43.248213461619137</v>
      </c>
      <c r="M11" s="33">
        <f t="shared" si="4"/>
        <v>54.262402947756286</v>
      </c>
      <c r="N11" s="30">
        <v>-7.85</v>
      </c>
      <c r="O11" s="30">
        <v>-3.1</v>
      </c>
      <c r="P11" s="39">
        <v>44105</v>
      </c>
      <c r="Q11" s="29"/>
      <c r="R11" s="30"/>
      <c r="S11" s="30"/>
      <c r="T11" s="33"/>
      <c r="U11" s="33"/>
      <c r="V11" s="30"/>
      <c r="W11" s="30"/>
    </row>
    <row r="12" spans="1:23" ht="15.75">
      <c r="A12" s="40" t="s">
        <v>35</v>
      </c>
      <c r="B12" s="29">
        <v>63702</v>
      </c>
      <c r="C12" s="30">
        <v>148435</v>
      </c>
      <c r="D12" s="30">
        <v>131261</v>
      </c>
      <c r="E12" s="30">
        <v>42.91</v>
      </c>
      <c r="F12" s="30">
        <v>48.53</v>
      </c>
      <c r="G12" s="30">
        <v>-5.08</v>
      </c>
      <c r="H12" s="29" t="s">
        <v>51</v>
      </c>
      <c r="I12" s="29">
        <v>57257</v>
      </c>
      <c r="J12" s="30">
        <v>128705</v>
      </c>
      <c r="K12" s="30">
        <v>110528</v>
      </c>
      <c r="L12" s="33">
        <f t="shared" si="3"/>
        <v>44.487005166854438</v>
      </c>
      <c r="M12" s="33">
        <f t="shared" si="4"/>
        <v>51.803162999420962</v>
      </c>
      <c r="N12" s="30">
        <v>-10.119999999999999</v>
      </c>
      <c r="O12" s="30">
        <v>-7.43</v>
      </c>
      <c r="P12" s="39">
        <v>44136</v>
      </c>
      <c r="Q12" s="29"/>
      <c r="R12" s="30"/>
      <c r="S12" s="30"/>
      <c r="T12" s="33"/>
      <c r="U12" s="33"/>
      <c r="V12" s="30"/>
      <c r="W12" s="30"/>
    </row>
    <row r="13" spans="1:23" ht="15.75">
      <c r="A13" s="40" t="s">
        <v>36</v>
      </c>
      <c r="B13" s="29">
        <v>62703</v>
      </c>
      <c r="C13" s="30">
        <v>142037</v>
      </c>
      <c r="D13" s="30">
        <v>122195</v>
      </c>
      <c r="E13" s="30">
        <v>44.14</v>
      </c>
      <c r="F13" s="30">
        <v>51.31</v>
      </c>
      <c r="G13" s="30">
        <v>-1.56</v>
      </c>
      <c r="H13" s="29" t="s">
        <v>52</v>
      </c>
      <c r="I13" s="9">
        <v>69213</v>
      </c>
      <c r="J13" s="9">
        <v>148733</v>
      </c>
      <c r="K13" s="30">
        <v>119818</v>
      </c>
      <c r="L13" s="33">
        <f t="shared" si="3"/>
        <v>46.535066192438805</v>
      </c>
      <c r="M13" s="33">
        <f t="shared" si="4"/>
        <v>57.765110417466488</v>
      </c>
      <c r="N13" s="30">
        <v>10.38</v>
      </c>
      <c r="O13" s="30">
        <v>20.88</v>
      </c>
      <c r="P13" s="39">
        <v>44166</v>
      </c>
      <c r="Q13" s="9"/>
      <c r="R13" s="9"/>
      <c r="S13" s="30"/>
      <c r="T13" s="33"/>
      <c r="U13" s="33"/>
      <c r="V13" s="30"/>
      <c r="W13" s="30"/>
    </row>
    <row r="19" spans="20:20">
      <c r="T19" s="27"/>
    </row>
  </sheetData>
  <pageMargins left="0.70866141732283472" right="0.70866141732283472" top="0.74803149606299213" bottom="0.74803149606299213" header="0.31496062992125984" footer="0.31496062992125984"/>
  <pageSetup paperSize="5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Sheet5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2020-05-06T03:43:44Z</dcterms:modified>
</cp:coreProperties>
</file>