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3AF1657D-2B03-41FA-A6E4-AEE4946CF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Sheet2!$A$1:$I$56</definedName>
    <definedName name="_xlnm.Print_Area" localSheetId="2">Sheet3!$A$1:$AM$13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7" i="5" l="1"/>
  <c r="AK7" i="5"/>
  <c r="AJ7" i="5"/>
  <c r="AL7" i="5"/>
  <c r="G56" i="2"/>
  <c r="H56" i="2" s="1"/>
  <c r="F56" i="2"/>
  <c r="I56" i="2" s="1"/>
  <c r="E5" i="1"/>
  <c r="E6" i="1" l="1"/>
  <c r="E7" i="1"/>
  <c r="E8" i="1"/>
  <c r="AM6" i="5" l="1"/>
  <c r="AK4" i="5"/>
  <c r="AK5" i="5"/>
  <c r="AK6" i="5"/>
  <c r="AJ6" i="5" l="1"/>
  <c r="AL6" i="5"/>
  <c r="H55" i="2"/>
  <c r="F55" i="2"/>
  <c r="I55" i="2" s="1"/>
  <c r="G7" i="1"/>
  <c r="G6" i="1"/>
  <c r="AM5" i="5" l="1"/>
  <c r="AL5" i="5"/>
  <c r="AJ5" i="5"/>
  <c r="H54" i="2"/>
  <c r="F54" i="2"/>
  <c r="I54" i="2" s="1"/>
  <c r="G8" i="1" l="1"/>
  <c r="G5" i="1"/>
  <c r="AM4" i="5" l="1"/>
  <c r="AL4" i="5"/>
  <c r="AJ4" i="5"/>
  <c r="H53" i="2"/>
  <c r="F53" i="2"/>
  <c r="I53" i="2" s="1"/>
  <c r="B9" i="1" l="1"/>
  <c r="C9" i="1"/>
  <c r="AM3" i="5" l="1"/>
  <c r="AL3" i="5"/>
  <c r="AK3" i="5"/>
  <c r="AJ3" i="5"/>
  <c r="H52" i="2" l="1"/>
  <c r="F52" i="2"/>
  <c r="I52" i="2" s="1"/>
  <c r="AM2" i="5" l="1"/>
  <c r="AL2" i="5"/>
  <c r="AK2" i="5"/>
  <c r="AJ2" i="5"/>
  <c r="G51" i="2"/>
  <c r="H51" i="2" s="1"/>
  <c r="F51" i="2"/>
  <c r="I51" i="2" s="1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 s="1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<sst xmlns="http://schemas.openxmlformats.org/spreadsheetml/2006/main" count="88" uniqueCount="54">
  <si>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</si>
  <si>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</si>
  <si>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</si>
  <si>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</si>
  <si>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</si>
  <si>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</si>
  <si>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</si>
  <si>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</si>
  <si>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</si>
  <si>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</si>
  <si>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</si>
  <si>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</si>
  <si>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</si>
  <si>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</si>
  <si>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</si>
  <si>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</si>
  <si>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</si>
  <si>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</si>
  <si>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</si>
  <si>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</si>
  <si>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</si>
  <si>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</si>
  <si>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</si>
  <si>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</si>
  <si>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</si>
  <si>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</si>
  <si>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</si>
  <si>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</si>
  <si>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</si>
  <si>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</si>
  <si>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</si>
  <si>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</si>
  <si>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</si>
  <si>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</si>
  <si>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</si>
  <si>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</si>
  <si>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</si>
  <si>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</si>
  <si>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</si>
  <si>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</si>
  <si>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</si>
  <si>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</si>
  <si>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</si>
  <si>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</si>
  <si>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</si>
  <si>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</si>
  <si>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</si>
  <si>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</si>
  <si>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</si>
  <si>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</si>
  <si>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</si>
  <si>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</si>
  <si>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</si>
  <si>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30th  June'2022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</si>
</sst>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17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zoomScale="115" zoomScaleNormal="115" workbookViewId="0">
      <selection activeCell="A2" sqref="A2:G2"/>
    </sheetView>
  </sheetViews>
  <sheetFormatPr defaultRowHeight="14.4"/>
  <cols>
    <col min="1" max="1" width="11.88671875" customWidth="1"/>
    <col min="2" max="2" width="10.5546875" style="17" customWidth="1"/>
    <col min="3" max="3" width="14.109375" style="17" customWidth="1"/>
    <col min="4" max="4" width="10.33203125" style="17" customWidth="1"/>
    <col min="5" max="5" width="11.109375" style="17" customWidth="1"/>
    <col min="6" max="6" width="15.6640625" style="17" customWidth="1"/>
    <col min="7" max="7" width="30.5546875" customWidth="1"/>
  </cols>
  <sheetData>
    <row r="2" spans="1:13" ht="30" customHeight="1">
      <c r="A2" s="91" t="s">
        <v>53</v>
      </c>
      <c r="B2" s="92"/>
      <c r="C2" s="92"/>
      <c r="D2" s="92"/>
      <c r="E2" s="92"/>
      <c r="F2" s="92"/>
      <c r="G2" s="93"/>
      <c r="H2" s="4"/>
      <c r="I2" s="4"/>
    </row>
    <row r="3" spans="1:13" s="1" customFormat="1" ht="30.75" customHeight="1">
      <c r="A3" s="94" t="s">
        <v>0</v>
      </c>
      <c r="B3" s="94" t="s">
        <v>1</v>
      </c>
      <c r="C3" s="94"/>
      <c r="D3" s="94"/>
      <c r="E3" s="94"/>
      <c r="F3" s="94" t="s">
        <v>2</v>
      </c>
      <c r="G3" s="94" t="s">
        <v>3</v>
      </c>
      <c r="H3" s="2"/>
      <c r="I3" s="2"/>
    </row>
    <row r="4" spans="1:13" s="1" customFormat="1" ht="34.799999999999997">
      <c r="A4" s="94"/>
      <c r="B4" s="70" t="s">
        <v>1</v>
      </c>
      <c r="C4" s="70" t="s">
        <v>4</v>
      </c>
      <c r="D4" s="70" t="s">
        <v>5</v>
      </c>
      <c r="E4" s="47" t="s">
        <v>6</v>
      </c>
      <c r="F4" s="94"/>
      <c r="G4" s="94"/>
      <c r="H4" s="2"/>
      <c r="I4" s="2"/>
    </row>
    <row r="5" spans="1:13" s="82" customFormat="1" ht="17.399999999999999">
      <c r="A5" s="77" t="s">
        <v>7</v>
      </c>
      <c r="B5" s="78">
        <v>359</v>
      </c>
      <c r="C5" s="78">
        <v>116</v>
      </c>
      <c r="D5" s="78">
        <v>6474</v>
      </c>
      <c r="E5" s="79">
        <f>B5+C5+D5</f>
        <v>6949</v>
      </c>
      <c r="F5" s="78">
        <v>11526</v>
      </c>
      <c r="G5" s="80">
        <f>E5*100/F5</f>
        <v>60.289779628665627</v>
      </c>
      <c r="H5" s="81"/>
      <c r="I5" s="81"/>
    </row>
    <row r="6" spans="1:13" s="82" customFormat="1" ht="17.399999999999999">
      <c r="A6" s="77" t="s">
        <v>8</v>
      </c>
      <c r="B6" s="83">
        <v>3423</v>
      </c>
      <c r="C6" s="83">
        <v>582</v>
      </c>
      <c r="D6" s="83">
        <v>32971</v>
      </c>
      <c r="E6" s="79">
        <f>B6+C6+D6</f>
        <v>36976</v>
      </c>
      <c r="F6" s="79">
        <v>56064</v>
      </c>
      <c r="G6" s="80">
        <f>E6*100/F6</f>
        <v>65.953196347031962</v>
      </c>
      <c r="H6" s="81"/>
      <c r="I6" s="81"/>
    </row>
    <row r="7" spans="1:13" s="82" customFormat="1" ht="34.799999999999997">
      <c r="A7" s="77" t="s">
        <v>9</v>
      </c>
      <c r="B7" s="79">
        <v>2107</v>
      </c>
      <c r="C7" s="79">
        <v>306</v>
      </c>
      <c r="D7" s="79">
        <v>34614</v>
      </c>
      <c r="E7" s="79">
        <f>B7+C7+D7</f>
        <v>37027</v>
      </c>
      <c r="F7" s="88">
        <v>53824</v>
      </c>
      <c r="G7" s="80">
        <f>E7*100/F7</f>
        <v>68.792731866825207</v>
      </c>
      <c r="H7" s="81"/>
      <c r="I7" s="81"/>
    </row>
    <row r="8" spans="1:13" s="82" customFormat="1" ht="17.399999999999999">
      <c r="A8" s="77" t="s">
        <v>10</v>
      </c>
      <c r="B8" s="78">
        <v>1572</v>
      </c>
      <c r="C8" s="78">
        <v>247</v>
      </c>
      <c r="D8" s="79">
        <v>22360</v>
      </c>
      <c r="E8" s="79">
        <f>B8+C8+D8</f>
        <v>24179</v>
      </c>
      <c r="F8" s="84">
        <v>39063</v>
      </c>
      <c r="G8" s="80">
        <f t="shared" ref="G8" si="0">E8*100/F8</f>
        <v>61.897447712669276</v>
      </c>
      <c r="H8" s="81"/>
      <c r="I8" s="81"/>
    </row>
    <row r="9" spans="1:13" ht="17.399999999999999">
      <c r="A9" s="48" t="s">
        <v>11</v>
      </c>
      <c r="B9" s="48">
        <f>SUM(B5:B8)</f>
        <v>7461</v>
      </c>
      <c r="C9" s="48">
        <f>SUM(C5:C8)</f>
        <v>1251</v>
      </c>
      <c r="D9" s="48">
        <f>SUM(D5:D8)</f>
        <v>96419</v>
      </c>
      <c r="E9" s="48">
        <f>SUM(E5:E8)</f>
        <v>105131</v>
      </c>
      <c r="F9" s="48">
        <f>SUM(F5:F8)</f>
        <v>160477</v>
      </c>
      <c r="G9" s="49">
        <f t="shared" ref="G9" si="1">E9/F9%</f>
        <v>65.511568636003915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90"/>
      <c r="L12" s="90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90"/>
      <c r="L13" s="90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6"/>
  <sheetViews>
    <sheetView view="pageBreakPreview" zoomScale="115" zoomScaleSheetLayoutView="115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G56" sqref="G56"/>
    </sheetView>
  </sheetViews>
  <sheetFormatPr defaultRowHeight="14.4"/>
  <cols>
    <col min="1" max="1" width="11.6640625" style="17" customWidth="1"/>
    <col min="2" max="2" width="12.6640625" style="17" customWidth="1"/>
    <col min="3" max="3" width="15.44140625" style="17" customWidth="1"/>
    <col min="4" max="4" width="12.109375" style="17" customWidth="1"/>
    <col min="5" max="5" width="10.33203125" style="17" customWidth="1"/>
    <col min="6" max="6" width="13.44140625" style="17" customWidth="1"/>
    <col min="7" max="7" width="11.109375" style="17" customWidth="1"/>
    <col min="8" max="8" width="11.33203125" style="62" customWidth="1"/>
    <col min="9" max="9" width="11.6640625" style="62" customWidth="1"/>
    <col min="10" max="10" width="10.5546875" style="12" bestFit="1" customWidth="1"/>
  </cols>
  <sheetData>
    <row r="2" spans="1:11" s="1" customFormat="1" ht="27.6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6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6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6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6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6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6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6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6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6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6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6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6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6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6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6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6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6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6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6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6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6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6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6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6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6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6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6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6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6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6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6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6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6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6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6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6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6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6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6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6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6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6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6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6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 t="shared" ref="H51:H56" si="4">C51*100/G51</f>
        <v>7.3398238089462717</v>
      </c>
      <c r="I51" s="74">
        <f t="shared" ref="I51:I56" si="5">F51*100/G51</f>
        <v>92.660176191053722</v>
      </c>
    </row>
    <row r="52" spans="1:9">
      <c r="A52" s="65">
        <v>44593</v>
      </c>
      <c r="B52" s="43">
        <v>125532</v>
      </c>
      <c r="C52" s="43">
        <v>5755</v>
      </c>
      <c r="D52" s="43">
        <v>917</v>
      </c>
      <c r="E52" s="43">
        <v>72348</v>
      </c>
      <c r="F52" s="43">
        <f t="shared" si="0"/>
        <v>73265</v>
      </c>
      <c r="G52" s="43">
        <v>79020</v>
      </c>
      <c r="H52" s="74">
        <f t="shared" si="4"/>
        <v>7.2829663376360418</v>
      </c>
      <c r="I52" s="74">
        <f t="shared" si="5"/>
        <v>92.71703366236396</v>
      </c>
    </row>
    <row r="53" spans="1:9">
      <c r="A53" s="86">
        <v>44621</v>
      </c>
      <c r="B53" s="43">
        <v>143105</v>
      </c>
      <c r="C53" s="43">
        <v>6771</v>
      </c>
      <c r="D53" s="43">
        <v>1248</v>
      </c>
      <c r="E53" s="43">
        <v>86088</v>
      </c>
      <c r="F53" s="43">
        <f t="shared" si="0"/>
        <v>87336</v>
      </c>
      <c r="G53" s="43">
        <v>94107</v>
      </c>
      <c r="H53" s="74">
        <f t="shared" si="4"/>
        <v>7.1950014345372821</v>
      </c>
      <c r="I53" s="74">
        <f t="shared" si="5"/>
        <v>92.804998565462725</v>
      </c>
    </row>
    <row r="54" spans="1:9">
      <c r="A54" s="76">
        <v>44652</v>
      </c>
      <c r="B54" s="43">
        <v>147141</v>
      </c>
      <c r="C54" s="43">
        <v>6594</v>
      </c>
      <c r="D54" s="43">
        <v>1037</v>
      </c>
      <c r="E54" s="43">
        <v>87931</v>
      </c>
      <c r="F54" s="43">
        <f t="shared" si="0"/>
        <v>88968</v>
      </c>
      <c r="G54" s="43">
        <v>95562</v>
      </c>
      <c r="H54" s="74">
        <f t="shared" si="4"/>
        <v>6.9002323099139824</v>
      </c>
      <c r="I54" s="74">
        <f t="shared" si="5"/>
        <v>93.099767690086011</v>
      </c>
    </row>
    <row r="55" spans="1:9" ht="15.6">
      <c r="A55" s="75">
        <v>44682</v>
      </c>
      <c r="B55" s="89">
        <v>145020</v>
      </c>
      <c r="C55" s="72">
        <v>6886</v>
      </c>
      <c r="D55" s="72">
        <v>1618</v>
      </c>
      <c r="E55" s="72">
        <v>88453</v>
      </c>
      <c r="F55" s="72">
        <f t="shared" si="0"/>
        <v>90071</v>
      </c>
      <c r="G55" s="72">
        <v>96957</v>
      </c>
      <c r="H55" s="87">
        <f t="shared" si="4"/>
        <v>7.1021174335014488</v>
      </c>
      <c r="I55" s="87">
        <f t="shared" si="5"/>
        <v>92.897882566498552</v>
      </c>
    </row>
    <row r="56" spans="1:9" ht="15.6">
      <c r="A56" s="75">
        <v>44713</v>
      </c>
      <c r="B56" s="89">
        <v>160477</v>
      </c>
      <c r="C56" s="72">
        <v>7461</v>
      </c>
      <c r="D56" s="72">
        <v>1251</v>
      </c>
      <c r="E56" s="72">
        <v>96419</v>
      </c>
      <c r="F56" s="72">
        <f t="shared" si="0"/>
        <v>97670</v>
      </c>
      <c r="G56" s="43">
        <f>C56+D56+E56</f>
        <v>105131</v>
      </c>
      <c r="H56" s="87">
        <f t="shared" si="4"/>
        <v>7.0968601078654254</v>
      </c>
      <c r="I56" s="87">
        <f t="shared" si="5"/>
        <v>92.903139892134575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view="pageBreakPreview" topLeftCell="V1" zoomScaleSheetLayoutView="100" workbookViewId="0">
      <selection activeCell="AM7" sqref="AM7"/>
    </sheetView>
  </sheetViews>
  <sheetFormatPr defaultRowHeight="14.4"/>
  <cols>
    <col min="1" max="1" width="9.5546875" style="28" customWidth="1"/>
    <col min="2" max="2" width="7.5546875" customWidth="1"/>
    <col min="5" max="5" width="7.5546875" customWidth="1"/>
    <col min="6" max="6" width="7.44140625" customWidth="1"/>
    <col min="7" max="7" width="8.88671875" customWidth="1"/>
    <col min="8" max="8" width="10.33203125" customWidth="1"/>
    <col min="9" max="9" width="7.6640625" customWidth="1"/>
    <col min="10" max="10" width="8.44140625" customWidth="1"/>
    <col min="13" max="13" width="8.88671875" customWidth="1"/>
    <col min="14" max="14" width="6.6640625" customWidth="1"/>
    <col min="16" max="16" width="8.44140625" customWidth="1"/>
    <col min="17" max="17" width="8.5546875" customWidth="1"/>
    <col min="18" max="18" width="8.6640625" customWidth="1"/>
    <col min="20" max="20" width="9.33203125" style="12" customWidth="1"/>
    <col min="21" max="21" width="8.88671875" customWidth="1"/>
    <col min="25" max="27" width="9.109375" style="17"/>
    <col min="28" max="30" width="9.109375" style="62"/>
    <col min="31" max="31" width="9.10937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 t="shared" ref="AJ2:AJ7" si="5">AG2/AH2%</f>
        <v>60.842702659189094</v>
      </c>
      <c r="AK2" s="23">
        <f>AG2/AI2%</f>
        <v>62.928964933461003</v>
      </c>
      <c r="AL2" s="23">
        <f t="shared" ref="AL2:AL7" si="6">(AG2-Y2)/Y2%</f>
        <v>10.186850034016912</v>
      </c>
      <c r="AM2" s="85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>
        <v>79020</v>
      </c>
      <c r="AH3" s="51">
        <v>125532</v>
      </c>
      <c r="AI3" s="51">
        <v>127141</v>
      </c>
      <c r="AJ3" s="23">
        <f t="shared" si="5"/>
        <v>62.948092916547175</v>
      </c>
      <c r="AK3" s="23">
        <f>AG3/AI3%</f>
        <v>62.151469628208048</v>
      </c>
      <c r="AL3" s="23">
        <f t="shared" si="6"/>
        <v>8.8834690587408538</v>
      </c>
      <c r="AM3" s="85">
        <f>(AG3-AG2)/AG2%</f>
        <v>-12.874736760863094</v>
      </c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7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>
        <v>94107</v>
      </c>
      <c r="AH4" s="51">
        <v>143105</v>
      </c>
      <c r="AI4" s="63">
        <v>127821</v>
      </c>
      <c r="AJ4" s="23">
        <f t="shared" si="5"/>
        <v>65.760805003319248</v>
      </c>
      <c r="AK4" s="23">
        <f t="shared" ref="AK4:AK7" si="8">AG4/AI4%</f>
        <v>73.624052385758205</v>
      </c>
      <c r="AL4" s="23">
        <f t="shared" si="6"/>
        <v>6.1233465272844141</v>
      </c>
      <c r="AM4" s="85">
        <f>(AG4-AG3)/AG3%</f>
        <v>19.092634776006072</v>
      </c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7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9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>
        <v>95562</v>
      </c>
      <c r="AH5" s="51">
        <v>147141</v>
      </c>
      <c r="AI5" s="51">
        <v>147286</v>
      </c>
      <c r="AJ5" s="23">
        <f t="shared" si="5"/>
        <v>64.945868248822549</v>
      </c>
      <c r="AK5" s="23">
        <f t="shared" si="8"/>
        <v>64.881930393927462</v>
      </c>
      <c r="AL5" s="23">
        <f t="shared" si="6"/>
        <v>15.68269032890675</v>
      </c>
      <c r="AM5" s="85">
        <f>(AG5-AG4)/AG4%</f>
        <v>1.5461124039656986</v>
      </c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7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9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>
        <v>96957</v>
      </c>
      <c r="AH6" s="51">
        <v>145020</v>
      </c>
      <c r="AI6" s="51">
        <v>141756</v>
      </c>
      <c r="AJ6" s="64">
        <f t="shared" si="5"/>
        <v>66.857674803475376</v>
      </c>
      <c r="AK6" s="23">
        <f t="shared" si="8"/>
        <v>68.397104884449334</v>
      </c>
      <c r="AL6" s="64">
        <f t="shared" si="6"/>
        <v>22.420454545454547</v>
      </c>
      <c r="AM6" s="85">
        <f>(AG6-AG5)/AG5%</f>
        <v>1.4597852702957241</v>
      </c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7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9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>
        <v>105131</v>
      </c>
      <c r="AH7" s="52">
        <v>160477</v>
      </c>
      <c r="AI7" s="52">
        <v>161009</v>
      </c>
      <c r="AJ7" s="67">
        <f t="shared" si="5"/>
        <v>65.511568636003915</v>
      </c>
      <c r="AK7" s="67">
        <f t="shared" si="8"/>
        <v>65.295107726897257</v>
      </c>
      <c r="AL7" s="64">
        <f t="shared" si="6"/>
        <v>30.615363590055786</v>
      </c>
      <c r="AM7" s="85">
        <f>(AG7-AG6)/AG6%</f>
        <v>8.4305413740111597</v>
      </c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10">I8/J8%</f>
        <v>45.899898134115134</v>
      </c>
      <c r="M8" s="24">
        <f t="shared" ref="M8:M13" si="11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12">Q8/R8%</f>
        <v>55.684926619252629</v>
      </c>
      <c r="U8" s="46">
        <f t="shared" ref="U8:U9" si="13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10"/>
        <v>44.938649371864656</v>
      </c>
      <c r="M9" s="24">
        <f t="shared" si="11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12"/>
        <v>56.998628941792347</v>
      </c>
      <c r="U9" s="24">
        <f t="shared" si="13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10"/>
        <v>43.505347174415348</v>
      </c>
      <c r="M10" s="23">
        <f t="shared" si="11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4">Q10/R10%</f>
        <v>57.927387369063361</v>
      </c>
      <c r="U10" s="24">
        <f t="shared" ref="U10:U13" si="15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10"/>
        <v>43.248213461619137</v>
      </c>
      <c r="M11" s="23">
        <f t="shared" si="11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4"/>
        <v>54.899685491809187</v>
      </c>
      <c r="U11" s="24">
        <f t="shared" si="15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10"/>
        <v>44.487005166854438</v>
      </c>
      <c r="M12" s="23">
        <f t="shared" si="11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4"/>
        <v>54.416481815425371</v>
      </c>
      <c r="U12" s="24">
        <f t="shared" si="15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10"/>
        <v>46.535066192438805</v>
      </c>
      <c r="M13" s="23">
        <f t="shared" si="11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4"/>
        <v>54.845966510271197</v>
      </c>
      <c r="U13" s="23">
        <f t="shared" si="15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2022-07-13T15:00:26Z</dcterms:modified>
</cp:coreProperties>
</file>